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9b8482db8292c6e/Desktop/Sage/Website/Calculator/"/>
    </mc:Choice>
  </mc:AlternateContent>
  <xr:revisionPtr revIDLastSave="20" documentId="8_{2979E13E-ABDA-4BF3-A77B-FD4E1959C2E3}" xr6:coauthVersionLast="47" xr6:coauthVersionMax="47" xr10:uidLastSave="{F8C7C7D3-1A1E-4B0D-A72D-42608A9DC3EB}"/>
  <bookViews>
    <workbookView xWindow="-108" yWindow="-108" windowWidth="23256" windowHeight="12456" xr2:uid="{A83C490F-C9F4-47CA-B1C5-7CA1C21686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" l="1"/>
  <c r="C23" i="1"/>
  <c r="B15" i="1"/>
  <c r="B14" i="1"/>
  <c r="B12" i="1"/>
  <c r="B11" i="1"/>
  <c r="B23" i="1" s="1"/>
  <c r="C7" i="1"/>
  <c r="B7" i="1"/>
  <c r="C6" i="1"/>
  <c r="B6" i="1"/>
  <c r="C5" i="1"/>
  <c r="C8" i="1" s="1"/>
  <c r="B5" i="1"/>
  <c r="B8" i="1" s="1"/>
  <c r="C9" i="1" l="1"/>
  <c r="C24" i="1" s="1"/>
  <c r="C22" i="1" s="1"/>
  <c r="C27" i="1" s="1"/>
  <c r="B9" i="1"/>
  <c r="B24" i="1"/>
  <c r="B22" i="1" s="1"/>
  <c r="B27" i="1" s="1"/>
  <c r="B26" i="1" l="1"/>
  <c r="C26" i="1"/>
  <c r="C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challis elkink</author>
  </authors>
  <commentList>
    <comment ref="A3" authorId="0" shapeId="0" xr:uid="{D32606ED-4BF0-4052-9979-0EF90FF04298}">
      <text>
        <r>
          <rPr>
            <sz val="14"/>
            <color indexed="81"/>
            <rFont val="Calibri"/>
            <family val="2"/>
            <scheme val="minor"/>
          </rPr>
          <t>We assume docs in traditional practices see patients 8 hours a day with 2 additional hours of paperwork. 
Micro Practice doctors see less patients and have longer appointmnets, so can complete their paperwork during office hours.
Practice assumptions for both models: 5 days a week, 46 weeks per year.</t>
        </r>
      </text>
    </comment>
    <comment ref="B3" authorId="0" shapeId="0" xr:uid="{BC03CC4B-6044-4E65-A6D4-6C9376D2ECA0}">
      <text>
        <r>
          <rPr>
            <sz val="14"/>
            <color indexed="81"/>
            <rFont val="Calibri"/>
            <family val="2"/>
            <scheme val="minor"/>
          </rPr>
          <t>8 hrs with patients + 2 hrs on paperwork. 
Doctors in traditional clinics rush all day and usually have charting and paperwork to do after the end of their clinic day.</t>
        </r>
        <r>
          <rPr>
            <sz val="12"/>
            <color indexed="81"/>
            <rFont val="Calibri"/>
            <family val="2"/>
            <scheme val="minor"/>
          </rPr>
          <t xml:space="preserve">
</t>
        </r>
      </text>
    </comment>
    <comment ref="C3" authorId="0" shapeId="0" xr:uid="{CDFFCE4A-0ABE-4D71-9954-5F2B9B72E042}">
      <text>
        <r>
          <rPr>
            <sz val="14"/>
            <color indexed="81"/>
            <rFont val="Calibri"/>
            <family val="2"/>
            <scheme val="minor"/>
          </rPr>
          <t>8 hours includes patient visits and paperwork.
Micro Practice doctors have sufficient time with each patient to get their paperwork done during their work day.</t>
        </r>
      </text>
    </comment>
    <comment ref="A5" authorId="0" shapeId="0" xr:uid="{AE04792C-A27B-4109-BE59-DBA224752171}">
      <text>
        <r>
          <rPr>
            <sz val="14"/>
            <color indexed="81"/>
            <rFont val="Calibri"/>
            <family val="2"/>
            <scheme val="minor"/>
          </rPr>
          <t>With a Micro Practice, you have 30 minutes for each appointment, versus 15 minute appointments in the traditional practice.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 shapeId="0" xr:uid="{801E048B-8BC3-4179-BB28-A70386069D71}">
      <text>
        <r>
          <rPr>
            <sz val="14"/>
            <color indexed="81"/>
            <rFont val="Calibri"/>
            <family val="2"/>
            <scheme val="minor"/>
          </rPr>
          <t>$56 per 15min visit 
X 4 visits/hr 
X 4hrs
=$896/day</t>
        </r>
      </text>
    </comment>
    <comment ref="C5" authorId="0" shapeId="0" xr:uid="{7973FD41-4368-4FC8-A674-5893BFA88484}">
      <text>
        <r>
          <rPr>
            <sz val="14"/>
            <color indexed="81"/>
            <rFont val="Calibri"/>
            <family val="2"/>
            <scheme val="minor"/>
          </rPr>
          <t>$83 per 30min visit 
X 2 visits/hr 
X 4hrs
=$664/day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 xr:uid="{3A71BF7D-EEC8-45D9-AFAC-02660725346E}">
      <text>
        <r>
          <rPr>
            <sz val="14"/>
            <color indexed="81"/>
            <rFont val="Calibri"/>
            <family val="2"/>
            <scheme val="minor"/>
          </rPr>
          <t xml:space="preserve">$136 per 30min visit 
X 2 visits/hr 
X 2hr/day
=$540/day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A0090A97-1375-4A84-84F5-B6538F6F6DBC}">
      <text>
        <r>
          <rPr>
            <sz val="14"/>
            <color indexed="81"/>
            <rFont val="Calibri"/>
            <family val="2"/>
            <scheme val="minor"/>
          </rPr>
          <t>$94 per 30min 
X 2 visits/hr 
X 2hr/day
=$376/day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" authorId="0" shapeId="0" xr:uid="{95D6EA9A-F41B-49F0-B114-9A56851F4DEB}">
      <text>
        <r>
          <rPr>
            <sz val="14"/>
            <color indexed="81"/>
            <rFont val="Calibri"/>
            <family val="2"/>
            <scheme val="minor"/>
          </rPr>
          <t>In the Micro Practice model, you gross less per month.
But lets see what you actually take home after overhead costs!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" authorId="0" shapeId="0" xr:uid="{9F99F5A7-F0F8-4C99-9DEB-CECC38D471C2}">
      <text>
        <r>
          <rPr>
            <sz val="14"/>
            <color indexed="81"/>
            <rFont val="Calibri"/>
            <family val="2"/>
            <scheme val="minor"/>
          </rPr>
          <t>2000 square foot office space
X $45 per square foot
/ 12months per year 
/ 2 doctors (assuming you split the space with another doc)
=$3,750 per month per doctor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 shapeId="0" xr:uid="{0286AB15-C0BC-48D7-AD4D-A515B543F37D}">
      <text>
        <r>
          <rPr>
            <sz val="14"/>
            <color indexed="81"/>
            <rFont val="Calibri"/>
            <family val="2"/>
            <scheme val="minor"/>
          </rPr>
          <t>This is the assumed rental cost for one room in an already working office space. 
The price includes all utilities and cleaning fees.</t>
        </r>
      </text>
    </comment>
    <comment ref="B12" authorId="0" shapeId="0" xr:uid="{FE2097B8-C8E5-4CC6-8636-490B51E99BAA}">
      <text>
        <r>
          <rPr>
            <sz val="14"/>
            <color indexed="81"/>
            <rFont val="Calibri"/>
            <family val="2"/>
            <scheme val="minor"/>
          </rPr>
          <t>$1000 
/ 2 doctors
=$500</t>
        </r>
      </text>
    </comment>
    <comment ref="B13" authorId="0" shapeId="0" xr:uid="{F808583F-2C13-4BD1-97AE-3C89E577DAB2}">
      <text>
        <r>
          <rPr>
            <sz val="14"/>
            <color indexed="81"/>
            <rFont val="Calibri"/>
            <family val="2"/>
            <scheme val="minor"/>
          </rPr>
          <t>$1000 
/ 2 doctors
=$500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 shapeId="0" xr:uid="{D137DE76-5957-4D3D-AF60-06AEC1790CE3}">
      <text>
        <r>
          <rPr>
            <sz val="14"/>
            <color indexed="81"/>
            <rFont val="Calibri"/>
            <family val="2"/>
            <scheme val="minor"/>
          </rPr>
          <t xml:space="preserve">One staff member costs:
$22 per hr 
X 40 hr/wk 
X 52 wk/yr 
/ 12mn/yr
=$3,813.33
(This assumes one staff member per doctor).
</t>
        </r>
      </text>
    </comment>
    <comment ref="C14" authorId="0" shapeId="0" xr:uid="{84654BF7-A979-4187-8EF8-F1A8A4E1856C}">
      <text>
        <r>
          <rPr>
            <sz val="14"/>
            <color indexed="81"/>
            <rFont val="Calibri"/>
            <family val="2"/>
            <scheme val="minor"/>
          </rPr>
          <t>The beauty of a Micro Practice
 = NO staffing costs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" authorId="0" shapeId="0" xr:uid="{07349F1B-2773-47A9-84CA-48521704A0BF}">
      <text>
        <r>
          <rPr>
            <sz val="14"/>
            <color indexed="81"/>
            <rFont val="Calibri"/>
            <family val="2"/>
            <scheme val="minor"/>
          </rPr>
          <t>$300/doc 
+ $50/staff 
=$350 / month</t>
        </r>
      </text>
    </comment>
    <comment ref="C15" authorId="0" shapeId="0" xr:uid="{FE207B36-E236-469C-8329-56F4333AEA9D}">
      <text>
        <r>
          <rPr>
            <sz val="14"/>
            <color indexed="81"/>
            <rFont val="Calibri"/>
            <family val="2"/>
            <scheme val="minor"/>
          </rPr>
          <t>$300 / doc
no staff fees
=$300</t>
        </r>
      </text>
    </comment>
    <comment ref="B18" authorId="0" shapeId="0" xr:uid="{39E4DEB6-2577-450D-A1DD-FAE520456F77}">
      <text>
        <r>
          <rPr>
            <sz val="14"/>
            <color indexed="81"/>
            <rFont val="Calibri"/>
            <family val="2"/>
            <scheme val="minor"/>
          </rPr>
          <t>Additonal phone lines and internet speed for staff members will cost extra.</t>
        </r>
        <r>
          <rPr>
            <b/>
            <sz val="14"/>
            <color indexed="81"/>
            <rFont val="Calibri"/>
            <family val="2"/>
            <scheme val="minor"/>
          </rPr>
          <t xml:space="preserve">
</t>
        </r>
      </text>
    </comment>
    <comment ref="C19" authorId="0" shapeId="0" xr:uid="{9BC68869-E1E2-4401-9FF8-1B4EDD3956C5}">
      <text>
        <r>
          <rPr>
            <sz val="14"/>
            <color indexed="81"/>
            <rFont val="Calibri"/>
            <family val="2"/>
            <scheme val="minor"/>
          </rPr>
          <t xml:space="preserve">Micro Practices tend to use more technology features to allow them to be staffless, like Ocean Forms.
</t>
        </r>
      </text>
    </comment>
    <comment ref="A20" authorId="0" shapeId="0" xr:uid="{6BF111F7-40FC-4025-B1EB-5D075351CEF6}">
      <text>
        <r>
          <rPr>
            <sz val="14"/>
            <color indexed="81"/>
            <rFont val="Calibri"/>
            <family val="2"/>
            <scheme val="minor"/>
          </rPr>
          <t>If you have more staff and more volume of patients in your day, you will have higher supply costs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6" authorId="0" shapeId="0" xr:uid="{BD414E5E-A33C-49D4-95F3-0ABA51FE7E11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B26" authorId="0" shapeId="0" xr:uid="{965510BD-EC62-41FB-AA9A-515F87C2F939}">
      <text>
        <r>
          <rPr>
            <sz val="14"/>
            <color indexed="81"/>
            <rFont val="Calibri"/>
            <family val="2"/>
            <scheme val="minor"/>
          </rPr>
          <t>Calculated based on a 10 hour day.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6" authorId="0" shapeId="0" xr:uid="{4925BD95-6842-402C-B264-13EC5B69C020}">
      <text>
        <r>
          <rPr>
            <sz val="14"/>
            <color indexed="81"/>
            <rFont val="Calibri"/>
            <family val="2"/>
            <scheme val="minor"/>
          </rPr>
          <t>Calculated based on an 8 hour day</t>
        </r>
      </text>
    </comment>
    <comment ref="A28" authorId="0" shapeId="0" xr:uid="{033AE424-D397-4FD9-98E4-93E81B1B93C8}">
      <text>
        <r>
          <rPr>
            <sz val="14"/>
            <color indexed="81"/>
            <rFont val="Calibri"/>
            <family val="2"/>
            <scheme val="minor"/>
          </rPr>
          <t>Daily income after costs
X 5 days a week
X 46 weeks per year worked</t>
        </r>
      </text>
    </comment>
  </commentList>
</comments>
</file>

<file path=xl/sharedStrings.xml><?xml version="1.0" encoding="utf-8"?>
<sst xmlns="http://schemas.openxmlformats.org/spreadsheetml/2006/main" count="30" uniqueCount="30">
  <si>
    <t>TRADITIONAL PRACTICE</t>
  </si>
  <si>
    <t>MICRO PRACTICE</t>
  </si>
  <si>
    <t>Hours Worked per Day</t>
  </si>
  <si>
    <t>10 hrs/day</t>
  </si>
  <si>
    <t>8 hrs/day</t>
  </si>
  <si>
    <t>Earnings per Day</t>
  </si>
  <si>
    <t>Regular Visits</t>
  </si>
  <si>
    <t>Physical Exam</t>
  </si>
  <si>
    <t>Mental Health</t>
  </si>
  <si>
    <t>Total Gross Earnings per Day</t>
  </si>
  <si>
    <t>Total Gross Earnings per Month</t>
  </si>
  <si>
    <t>Overhead Costs per Month</t>
  </si>
  <si>
    <t>Rent</t>
  </si>
  <si>
    <t>Utilities</t>
  </si>
  <si>
    <t>Cleaning</t>
  </si>
  <si>
    <t>Staff</t>
  </si>
  <si>
    <t>EMR</t>
  </si>
  <si>
    <t>Efax</t>
  </si>
  <si>
    <t>Patient Portal</t>
  </si>
  <si>
    <t>Internet/Phone</t>
  </si>
  <si>
    <t>Ocean Forms</t>
  </si>
  <si>
    <t>Office Supplies</t>
  </si>
  <si>
    <t>Medical Supplies</t>
  </si>
  <si>
    <t>Total Overhead Cost per Day</t>
  </si>
  <si>
    <t>Total Overhead Cost per Month</t>
  </si>
  <si>
    <t>Total Overhead Cost as %</t>
  </si>
  <si>
    <t>Income after Overhead Costs</t>
  </si>
  <si>
    <t>Hourly Income After Costs</t>
  </si>
  <si>
    <t>Daily Income After Costs</t>
  </si>
  <si>
    <t>YEARLY INCOME AFTER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</si>
</sst>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4"/>
      <color indexed="81"/>
      <name val="Calibri"/>
      <family val="2"/>
      <scheme val="minor"/>
    </font>
    <font>
      <sz val="9"/>
      <color indexed="81"/>
      <name val="Tahoma"/>
      <family val="2"/>
    </font>
    <font>
      <b/>
      <sz val="14"/>
      <color indexed="81"/>
      <name val="Calibri"/>
      <family val="2"/>
      <scheme val="minor"/>
    </font>
    <font>
      <b/>
      <sz val="9"/>
      <color indexed="81"/>
      <name val="Tahoma"/>
      <family val="2"/>
    </font>
    <font>
      <sz val="12"/>
      <color indexed="8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66042"/>
        <bgColor indexed="64"/>
      </patternFill>
    </fill>
    <fill>
      <patternFill patternType="solid">
        <fgColor rgb="FFCE793C"/>
        <bgColor indexed="64"/>
      </patternFill>
    </fill>
    <fill>
      <patternFill patternType="solid">
        <fgColor rgb="FFE4C8B3"/>
        <bgColor indexed="64"/>
      </patternFill>
    </fill>
    <fill>
      <patternFill patternType="solid">
        <fgColor rgb="FFECECE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44" fontId="0" fillId="0" borderId="0" xfId="1" applyFont="1" applyBorder="1"/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44" fontId="2" fillId="0" borderId="1" xfId="1" applyFont="1" applyBorder="1"/>
    <xf numFmtId="0" fontId="0" fillId="0" borderId="1" xfId="0" applyBorder="1"/>
    <xf numFmtId="44" fontId="0" fillId="0" borderId="1" xfId="1" applyFont="1" applyBorder="1"/>
    <xf numFmtId="0" fontId="2" fillId="5" borderId="1" xfId="0" applyFont="1" applyFill="1" applyBorder="1"/>
    <xf numFmtId="44" fontId="2" fillId="5" borderId="1" xfId="1" applyFont="1" applyFill="1" applyBorder="1"/>
    <xf numFmtId="0" fontId="0" fillId="0" borderId="1" xfId="0" applyBorder="1" applyAlignment="1">
      <alignment horizontal="left"/>
    </xf>
    <xf numFmtId="44" fontId="4" fillId="5" borderId="1" xfId="1" applyFont="1" applyFill="1" applyBorder="1"/>
    <xf numFmtId="9" fontId="2" fillId="5" borderId="1" xfId="2" applyFont="1" applyFill="1" applyBorder="1"/>
    <xf numFmtId="164" fontId="2" fillId="5" borderId="1" xfId="1" applyNumberFormat="1" applyFont="1" applyFill="1" applyBorder="1"/>
    <xf numFmtId="0" fontId="5" fillId="4" borderId="1" xfId="0" applyFont="1" applyFill="1" applyBorder="1" applyAlignment="1">
      <alignment horizontal="center"/>
    </xf>
    <xf numFmtId="44" fontId="6" fillId="4" borderId="1" xfId="1" applyFont="1" applyFill="1" applyBorder="1"/>
    <xf numFmtId="0" fontId="2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374469</xdr:colOff>
      <xdr:row>20</xdr:row>
      <xdr:rowOff>72934</xdr:rowOff>
    </xdr:from>
    <xdr:to>
      <xdr:col>10</xdr:col>
      <xdr:colOff>384266</xdr:colOff>
      <xdr:row>27</xdr:row>
      <xdr:rowOff>194854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F3B25CEC-2865-4012-BB0A-5D47B80D328C}"/>
            </a:ext>
          </a:extLst>
        </xdr:cNvPr>
        <xdr:cNvSpPr/>
      </xdr:nvSpPr>
      <xdr:spPr>
        <a:xfrm>
          <a:off x="5738949" y="4004854"/>
          <a:ext cx="4276997" cy="1402080"/>
        </a:xfrm>
        <a:prstGeom prst="rect">
          <a:avLst/>
        </a:prstGeom>
        <a:solidFill>
          <a:srgbClr val="E8A6B3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3</xdr:col>
      <xdr:colOff>427809</xdr:colOff>
      <xdr:row>21</xdr:row>
      <xdr:rowOff>32657</xdr:rowOff>
    </xdr:from>
    <xdr:to>
      <xdr:col>10</xdr:col>
      <xdr:colOff>330926</xdr:colOff>
      <xdr:row>24</xdr:row>
      <xdr:rowOff>156755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FB47BC7-E60A-4CE1-BF6A-A2D832C49CDE}"/>
            </a:ext>
          </a:extLst>
        </xdr:cNvPr>
        <xdr:cNvSpPr txBox="1"/>
      </xdr:nvSpPr>
      <xdr:spPr>
        <a:xfrm>
          <a:off x="5792289" y="4147457"/>
          <a:ext cx="4170317" cy="67273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EXTRA</a:t>
          </a:r>
          <a:r>
            <a:rPr lang="en-CA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YEARLY INCOME WITH A MICRO CLINIC </a:t>
          </a:r>
          <a:endParaRPr lang="en-CA" sz="1600">
            <a:effectLst/>
          </a:endParaRPr>
        </a:p>
        <a:p>
          <a:pPr algn="ctr"/>
          <a:r>
            <a:rPr lang="en-CA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WHILE WORKING 2 HOURS LESS A DAY</a:t>
          </a:r>
          <a:endParaRPr lang="en-CA" sz="1600">
            <a:effectLst/>
          </a:endParaRPr>
        </a:p>
        <a:p>
          <a:endParaRPr lang="en-CA" sz="1100"/>
        </a:p>
      </xdr:txBody>
    </xdr:sp>
    <xdr:clientData/>
  </xdr:twoCellAnchor>
  <xdr:twoCellAnchor>
    <xdr:from>
      <xdr:col>5</xdr:col>
      <xdr:colOff>222069</xdr:colOff>
      <xdr:row>23</xdr:row>
      <xdr:rowOff>126274</xdr:rowOff>
    </xdr:from>
    <xdr:to>
      <xdr:col>8</xdr:col>
      <xdr:colOff>536666</xdr:colOff>
      <xdr:row>27</xdr:row>
      <xdr:rowOff>111034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558A97F7-032A-4428-B80E-3AA01155AAC5}"/>
            </a:ext>
          </a:extLst>
        </xdr:cNvPr>
        <xdr:cNvSpPr txBox="1"/>
      </xdr:nvSpPr>
      <xdr:spPr>
        <a:xfrm>
          <a:off x="6805749" y="4606834"/>
          <a:ext cx="2143397" cy="71628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4400"/>
            <a:t>$45,440</a:t>
          </a:r>
          <a:endParaRPr lang="en-CA" sz="1100"/>
        </a:p>
      </xdr:txBody>
    </xdr:sp>
    <xdr:clientData/>
  </xdr:twoCellAnchor>
  <xdr:twoCellAnchor>
    <xdr:from>
      <xdr:col>3</xdr:col>
      <xdr:colOff>275409</xdr:colOff>
      <xdr:row>1</xdr:row>
      <xdr:rowOff>65314</xdr:rowOff>
    </xdr:from>
    <xdr:to>
      <xdr:col>6</xdr:col>
      <xdr:colOff>495300</xdr:colOff>
      <xdr:row>4</xdr:row>
      <xdr:rowOff>83820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33653E14-120D-45E4-8C0D-654D6DF52D6A}"/>
            </a:ext>
          </a:extLst>
        </xdr:cNvPr>
        <xdr:cNvSpPr/>
      </xdr:nvSpPr>
      <xdr:spPr>
        <a:xfrm>
          <a:off x="5639889" y="507274"/>
          <a:ext cx="2048691" cy="582386"/>
        </a:xfrm>
        <a:prstGeom prst="rect">
          <a:avLst/>
        </a:prstGeom>
        <a:solidFill>
          <a:srgbClr val="E8A6B3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3</xdr:col>
      <xdr:colOff>281940</xdr:colOff>
      <xdr:row>1</xdr:row>
      <xdr:rowOff>60960</xdr:rowOff>
    </xdr:from>
    <xdr:to>
      <xdr:col>6</xdr:col>
      <xdr:colOff>525780</xdr:colOff>
      <xdr:row>4</xdr:row>
      <xdr:rowOff>15240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8600E7F9-2B33-4990-A8B6-FBE8DE8AFD50}"/>
            </a:ext>
          </a:extLst>
        </xdr:cNvPr>
        <xdr:cNvSpPr txBox="1"/>
      </xdr:nvSpPr>
      <xdr:spPr>
        <a:xfrm>
          <a:off x="5646420" y="502920"/>
          <a:ext cx="2072640" cy="51816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CA" sz="1100" b="1"/>
            <a:t>Hover over the TRIANGLES for additional  information.</a:t>
          </a:r>
        </a:p>
      </xdr:txBody>
    </xdr:sp>
    <xdr:clientData/>
  </xdr:twoCellAnchor>
  <xdr:twoCellAnchor>
    <xdr:from>
      <xdr:col>3</xdr:col>
      <xdr:colOff>0</xdr:colOff>
      <xdr:row>1</xdr:row>
      <xdr:rowOff>71438</xdr:rowOff>
    </xdr:from>
    <xdr:to>
      <xdr:col>3</xdr:col>
      <xdr:colOff>261938</xdr:colOff>
      <xdr:row>2</xdr:row>
      <xdr:rowOff>9982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3F22EDB9-3F9C-4037-BF94-D09CD648C05D}"/>
            </a:ext>
          </a:extLst>
        </xdr:cNvPr>
        <xdr:cNvCxnSpPr/>
      </xdr:nvCxnSpPr>
      <xdr:spPr>
        <a:xfrm flipH="1">
          <a:off x="5364480" y="513398"/>
          <a:ext cx="261938" cy="13666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5817</xdr:colOff>
      <xdr:row>27</xdr:row>
      <xdr:rowOff>171622</xdr:rowOff>
    </xdr:from>
    <xdr:to>
      <xdr:col>3</xdr:col>
      <xdr:colOff>363838</xdr:colOff>
      <xdr:row>27</xdr:row>
      <xdr:rowOff>172401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20A736C7-1D00-4D52-BB98-1A2E4EF0D786}"/>
            </a:ext>
          </a:extLst>
        </xdr:cNvPr>
        <xdr:cNvCxnSpPr/>
      </xdr:nvCxnSpPr>
      <xdr:spPr>
        <a:xfrm flipH="1">
          <a:off x="5370297" y="5383702"/>
          <a:ext cx="358021" cy="77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423333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CE596269-9C81-49DE-9585-6119C3CC1E40}"/>
            </a:ext>
          </a:extLst>
        </xdr:cNvPr>
        <xdr:cNvSpPr txBox="1"/>
      </xdr:nvSpPr>
      <xdr:spPr>
        <a:xfrm>
          <a:off x="0" y="0"/>
          <a:ext cx="5367867" cy="42333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800" b="1"/>
            <a:t>COST COMPARISON</a:t>
          </a:r>
          <a:r>
            <a:rPr lang="en-CA" sz="1800" b="1" baseline="0"/>
            <a:t> BREAKDOWN EXAMPLE</a:t>
          </a:r>
          <a:endParaRPr lang="en-CA" sz="5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4C482-9FF4-421D-8555-B108392D96C5}">
  <dimension ref="A1:C31"/>
  <sheetViews>
    <sheetView tabSelected="1" zoomScale="90" zoomScaleNormal="90" workbookViewId="0">
      <selection activeCell="F14" sqref="F14"/>
    </sheetView>
  </sheetViews>
  <sheetFormatPr defaultRowHeight="14.4" x14ac:dyDescent="0.3"/>
  <cols>
    <col min="1" max="1" width="29.33203125" customWidth="1"/>
    <col min="2" max="3" width="24.44140625" style="1" customWidth="1"/>
  </cols>
  <sheetData>
    <row r="1" spans="1:3" ht="39" customHeight="1" x14ac:dyDescent="0.3"/>
    <row r="2" spans="1:3" ht="15.6" x14ac:dyDescent="0.3">
      <c r="B2" s="2" t="s">
        <v>0</v>
      </c>
      <c r="C2" s="3" t="s">
        <v>1</v>
      </c>
    </row>
    <row r="3" spans="1:3" x14ac:dyDescent="0.3">
      <c r="A3" s="4" t="s">
        <v>2</v>
      </c>
      <c r="B3" s="5" t="s">
        <v>3</v>
      </c>
      <c r="C3" s="5" t="s">
        <v>4</v>
      </c>
    </row>
    <row r="4" spans="1:3" x14ac:dyDescent="0.3">
      <c r="A4" s="4" t="s">
        <v>5</v>
      </c>
    </row>
    <row r="5" spans="1:3" x14ac:dyDescent="0.3">
      <c r="A5" s="6" t="s">
        <v>6</v>
      </c>
      <c r="B5" s="7">
        <f>56*4*4</f>
        <v>896</v>
      </c>
      <c r="C5" s="7">
        <f>83*2*4</f>
        <v>664</v>
      </c>
    </row>
    <row r="6" spans="1:3" x14ac:dyDescent="0.3">
      <c r="A6" s="6" t="s">
        <v>7</v>
      </c>
      <c r="B6" s="7">
        <f>135*2*2</f>
        <v>540</v>
      </c>
      <c r="C6" s="7">
        <f>135*2*2</f>
        <v>540</v>
      </c>
    </row>
    <row r="7" spans="1:3" x14ac:dyDescent="0.3">
      <c r="A7" s="6" t="s">
        <v>8</v>
      </c>
      <c r="B7" s="7">
        <f>94*2*2</f>
        <v>376</v>
      </c>
      <c r="C7" s="7">
        <f>94*2*2</f>
        <v>376</v>
      </c>
    </row>
    <row r="8" spans="1:3" x14ac:dyDescent="0.3">
      <c r="A8" s="8" t="s">
        <v>9</v>
      </c>
      <c r="B8" s="9">
        <f>SUM(B5:B7)</f>
        <v>1812</v>
      </c>
      <c r="C8" s="9">
        <f>SUM(C5:C7)</f>
        <v>1580</v>
      </c>
    </row>
    <row r="9" spans="1:3" x14ac:dyDescent="0.3">
      <c r="A9" s="8" t="s">
        <v>10</v>
      </c>
      <c r="B9" s="9">
        <f>B8*5*46/12</f>
        <v>34730</v>
      </c>
      <c r="C9" s="9">
        <f>C8*5*46/12</f>
        <v>30283.333333333332</v>
      </c>
    </row>
    <row r="10" spans="1:3" x14ac:dyDescent="0.3">
      <c r="A10" s="4" t="s">
        <v>11</v>
      </c>
    </row>
    <row r="11" spans="1:3" x14ac:dyDescent="0.3">
      <c r="A11" s="6" t="s">
        <v>12</v>
      </c>
      <c r="B11" s="7">
        <f>2000*45 /12/ 2</f>
        <v>3750</v>
      </c>
      <c r="C11" s="7">
        <v>1200</v>
      </c>
    </row>
    <row r="12" spans="1:3" x14ac:dyDescent="0.3">
      <c r="A12" s="6" t="s">
        <v>13</v>
      </c>
      <c r="B12" s="7">
        <f>1000/2</f>
        <v>500</v>
      </c>
      <c r="C12" s="7">
        <v>0</v>
      </c>
    </row>
    <row r="13" spans="1:3" x14ac:dyDescent="0.3">
      <c r="A13" s="6" t="s">
        <v>14</v>
      </c>
      <c r="B13" s="7">
        <v>500</v>
      </c>
      <c r="C13" s="7">
        <v>0</v>
      </c>
    </row>
    <row r="14" spans="1:3" x14ac:dyDescent="0.3">
      <c r="A14" s="10" t="s">
        <v>15</v>
      </c>
      <c r="B14" s="7">
        <f>22*40*52/12</f>
        <v>3813.3333333333335</v>
      </c>
      <c r="C14" s="7">
        <v>0</v>
      </c>
    </row>
    <row r="15" spans="1:3" x14ac:dyDescent="0.3">
      <c r="A15" s="6" t="s">
        <v>16</v>
      </c>
      <c r="B15" s="7">
        <f>300+50</f>
        <v>350</v>
      </c>
      <c r="C15" s="7">
        <v>300</v>
      </c>
    </row>
    <row r="16" spans="1:3" x14ac:dyDescent="0.3">
      <c r="A16" s="6" t="s">
        <v>17</v>
      </c>
      <c r="B16" s="7">
        <v>30</v>
      </c>
      <c r="C16" s="7">
        <v>30</v>
      </c>
    </row>
    <row r="17" spans="1:3" x14ac:dyDescent="0.3">
      <c r="A17" s="6" t="s">
        <v>18</v>
      </c>
      <c r="B17" s="7">
        <v>30</v>
      </c>
      <c r="C17" s="7">
        <v>30</v>
      </c>
    </row>
    <row r="18" spans="1:3" x14ac:dyDescent="0.3">
      <c r="A18" s="6" t="s">
        <v>19</v>
      </c>
      <c r="B18" s="7">
        <v>300</v>
      </c>
      <c r="C18" s="7">
        <v>150</v>
      </c>
    </row>
    <row r="19" spans="1:3" x14ac:dyDescent="0.3">
      <c r="A19" s="6" t="s">
        <v>20</v>
      </c>
      <c r="B19" s="7">
        <v>0</v>
      </c>
      <c r="C19" s="7">
        <v>30</v>
      </c>
    </row>
    <row r="20" spans="1:3" x14ac:dyDescent="0.3">
      <c r="A20" s="6" t="s">
        <v>21</v>
      </c>
      <c r="B20" s="7">
        <v>400</v>
      </c>
      <c r="C20" s="7">
        <v>100</v>
      </c>
    </row>
    <row r="21" spans="1:3" x14ac:dyDescent="0.3">
      <c r="A21" s="6" t="s">
        <v>22</v>
      </c>
      <c r="B21" s="7">
        <v>600</v>
      </c>
      <c r="C21" s="7">
        <v>200</v>
      </c>
    </row>
    <row r="22" spans="1:3" x14ac:dyDescent="0.3">
      <c r="A22" s="8" t="s">
        <v>23</v>
      </c>
      <c r="B22" s="11">
        <f>B8*B24</f>
        <v>536</v>
      </c>
      <c r="C22" s="11">
        <f>C8*C24</f>
        <v>106.43478260869566</v>
      </c>
    </row>
    <row r="23" spans="1:3" x14ac:dyDescent="0.3">
      <c r="A23" s="8" t="s">
        <v>24</v>
      </c>
      <c r="B23" s="11">
        <f>SUM(B11:B21)</f>
        <v>10273.333333333334</v>
      </c>
      <c r="C23" s="9">
        <f>SUM(C11:C21)</f>
        <v>2040</v>
      </c>
    </row>
    <row r="24" spans="1:3" x14ac:dyDescent="0.3">
      <c r="A24" s="8" t="s">
        <v>25</v>
      </c>
      <c r="B24" s="12">
        <f>B23/B9</f>
        <v>0.2958057395143488</v>
      </c>
      <c r="C24" s="13">
        <f>C23/C9</f>
        <v>6.7363786461199782E-2</v>
      </c>
    </row>
    <row r="25" spans="1:3" x14ac:dyDescent="0.3">
      <c r="A25" s="4" t="s">
        <v>26</v>
      </c>
    </row>
    <row r="26" spans="1:3" x14ac:dyDescent="0.3">
      <c r="A26" s="8" t="s">
        <v>27</v>
      </c>
      <c r="B26" s="9">
        <f>B27/10</f>
        <v>127.6</v>
      </c>
      <c r="C26" s="9">
        <f>C27/8</f>
        <v>184.19565217391303</v>
      </c>
    </row>
    <row r="27" spans="1:3" x14ac:dyDescent="0.3">
      <c r="A27" s="8" t="s">
        <v>28</v>
      </c>
      <c r="B27" s="9">
        <f>B8-B22</f>
        <v>1276</v>
      </c>
      <c r="C27" s="9">
        <f>C8-C22</f>
        <v>1473.5652173913043</v>
      </c>
    </row>
    <row r="28" spans="1:3" ht="23.4" x14ac:dyDescent="0.45">
      <c r="A28" s="14" t="s">
        <v>29</v>
      </c>
      <c r="B28" s="15">
        <f>B27*5*46</f>
        <v>293480</v>
      </c>
      <c r="C28" s="15">
        <f>C27*5*46</f>
        <v>338919.99999999994</v>
      </c>
    </row>
    <row r="31" spans="1:3" x14ac:dyDescent="0.3">
      <c r="A31" s="16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challis elkink</dc:creator>
  <cp:lastModifiedBy>challis elkink</cp:lastModifiedBy>
  <dcterms:created xsi:type="dcterms:W3CDTF">2022-09-18T21:45:49Z</dcterms:created>
  <dcterms:modified xsi:type="dcterms:W3CDTF">2022-09-30T23:13:27Z</dcterms:modified>
</cp:coreProperties>
</file>